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อาร์ม\ITA2569\"/>
    </mc:Choice>
  </mc:AlternateContent>
  <xr:revisionPtr revIDLastSave="0" documentId="13_ncr:1_{800315D6-8B62-4FE9-8BF1-42AAB106DEE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บันทึก" sheetId="2" r:id="rId1"/>
    <sheet name="รายงาน" sheetId="1" r:id="rId2"/>
    <sheet name="สรุป" sheetId="5" r:id="rId3"/>
  </sheets>
  <definedNames>
    <definedName name="_xlnm.Print_Titles" localSheetId="1">รายงาน!$1:$4</definedName>
    <definedName name="ชื่อผกก.">บันทึก!#REF!</definedName>
    <definedName name="ชื่อสว.">บันทึก!#REF!</definedName>
    <definedName name="ตำแหน่งผกก.">บันทึก!#REF!</definedName>
    <definedName name="ตำแหน่งสว.">บันทึก!#REF!</definedName>
    <definedName name="ประจำเดือน">บันทึก!#REF!</definedName>
    <definedName name="ลงวันที่ผกก.">บันทึก!#REF!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0" i="1"/>
  <c r="D5" i="1"/>
  <c r="F8" i="1"/>
  <c r="F5" i="1"/>
  <c r="E5" i="1" l="1"/>
  <c r="E20" i="1"/>
  <c r="F12" i="1"/>
  <c r="F13" i="1"/>
  <c r="F14" i="1"/>
  <c r="F22" i="1"/>
  <c r="E16" i="1"/>
  <c r="D16" i="1"/>
  <c r="E25" i="1" l="1"/>
  <c r="F24" i="1"/>
  <c r="F27" i="1"/>
  <c r="F19" i="1"/>
  <c r="F18" i="1"/>
  <c r="F11" i="1"/>
  <c r="F10" i="1"/>
  <c r="F9" i="1"/>
  <c r="D25" i="1"/>
  <c r="E28" i="1" l="1"/>
  <c r="F25" i="1"/>
  <c r="F16" i="1"/>
  <c r="F20" i="1"/>
  <c r="F28" i="1" l="1"/>
</calcChain>
</file>

<file path=xl/sharedStrings.xml><?xml version="1.0" encoding="utf-8"?>
<sst xmlns="http://schemas.openxmlformats.org/spreadsheetml/2006/main" count="114" uniqueCount="93">
  <si>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</si>
  <si>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</si>
  <si>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</si>
  <si>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</si>
  <si>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</si>
  <si>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</si>
  <si>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</si>
  <si>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</si>
  <si>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ตรวจแล้วถูกต้อง</t>
  </si>
  <si>
    <t>- ทราบ</t>
  </si>
  <si>
    <t>(สมบัตร  ค้ายาดี)</t>
  </si>
  <si>
    <t>(อุรุพงษ์  ดีพิจารณ์)</t>
  </si>
  <si>
    <t>ผกก.สภ.ห้วยกระเจา</t>
  </si>
  <si>
    <t xml:space="preserve">          พ.ต.อ.</t>
  </si>
  <si>
    <t>โครงการ การบังคับใช้กฎหมาย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</si>
  <si>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</si>
  <si>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</si>
  <si>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1.ค่าตอบแทนใช้สอบและวัสดุ</t>
  </si>
  <si>
    <t>2.ค่าสาธารณูปโภค</t>
  </si>
  <si>
    <t xml:space="preserve">4.ค่าตอบแทนชุมชนสัมพันธ์และอาสาสมัครตำรวจบ้าน </t>
  </si>
  <si>
    <t>5.ค่าเบี้ยประชุม กต.ตร.</t>
  </si>
  <si>
    <t xml:space="preserve">6.ค่าน้ำมันเชื้อเพลิงสำหรับใช้จ่ายในราชการประจำรถยนต์เช่า </t>
  </si>
  <si>
    <t>โครงการ ปราบปรามการค้ายาเสพติด</t>
  </si>
  <si>
    <t>กิจกรรม การสกัดกั้น ปราบปรามการผลิต การค้ายาเสพติด</t>
  </si>
  <si>
    <t>โครงการ สร้างภูมิคุ้มกันยาเสพติด</t>
  </si>
  <si>
    <t>กิจกรรม ปัองกันปัญหายาเสพติด</t>
  </si>
  <si>
    <t>1.โครงการตำรวจประสานโรงเรียน (1ตำรวจ 1โรงเรียน)</t>
  </si>
  <si>
    <t>โครงการ ปฏิรูประบบงานตำรวจ</t>
  </si>
  <si>
    <t>2.ปิดล้อมตรวจค้นเป้าหมายยาเสพติด</t>
  </si>
  <si>
    <t xml:space="preserve"> สถานีตำรวจภูธรห้วยกระเจา</t>
  </si>
  <si>
    <t xml:space="preserve">3.ค่าตอบแทน 5 ประเภท (ค่าตอบแทนพยาน,ค่าตอบแทนนักจิตวิทยา,ค่าคุ้มครองพยาน,ค่าตอบแทนเจ้าพนักงานชันสูตรพลิกศพ และค่าใช้จ่ายในการส่งหมายเรียกพยาน) </t>
  </si>
  <si>
    <t>1.การปราบปรามการค้ายาเสพติด</t>
  </si>
  <si>
    <t>สว.อก.สภ.ห้วยกระเจา</t>
  </si>
  <si>
    <t>8.โครงการสร้างเครือข่ายของประชาชนในการป้องกันปราบปรามอาชญากรรมระดับตำบล</t>
  </si>
  <si>
    <t>ไม่มี</t>
  </si>
  <si>
    <t>7.โครงการรณรงค์ป้องกันและแก้ไขปัญหาอุบัติเหตุทางถนนช่วงเทศกาลสำคัญ</t>
  </si>
  <si>
    <t>2.โครงการการศึกษาเพื่อต่อต้านการใช้ยาเสพติดในเด็กนักเรียน( D.A.R.E. ประเทศไทย )</t>
  </si>
  <si>
    <t>3.โครงการดำเนินงานตำบลยั่งยืนเพื่อแก้ไขปัญหายาเสพติดแบบครบวงจรตามยุทธศาสตร์ชาติ</t>
  </si>
  <si>
    <t>ดำเนินการโรงเรียน 12 โรงเรียน และชุมชนหมู่บ้าน 2 หมู่บ้าน</t>
  </si>
  <si>
    <t>กิจกรรม การปฏิรูประบบงานสอบสวน และการบังคับใช้กฎหมาย</t>
  </si>
  <si>
    <t>1. งบดำเนินงาน ค่าตอบแทน ใช้สอย และวัสดุ โครงการเพิ่มประสิทธิภาพงานสอบสวน และการบังคับใช้กฎหมาย</t>
  </si>
  <si>
    <t>ประชาชนมีความเชื่อมั่นต่อการปฏิบัติงานของเจ้าหน้าที่ตำรวจ</t>
  </si>
  <si>
    <t>พ.ต.ท.     สมบัตร ค้ายาดี</t>
  </si>
  <si>
    <t>อุรุพงษ์ ดีพิจารณ์</t>
  </si>
  <si>
    <t>บันทึกข้อความ</t>
  </si>
  <si>
    <t>ส่วนราชการ</t>
  </si>
  <si>
    <t>โทร.</t>
  </si>
  <si>
    <t>วันที่</t>
  </si>
  <si>
    <t>เรื่อง</t>
  </si>
  <si>
    <t>เรียน</t>
  </si>
  <si>
    <t>ซึ่งได้เบิกจ่าย</t>
  </si>
  <si>
    <t xml:space="preserve">งบประมาณที่ได้รับจัดสรรในการปฏิบัติหน้าที่ราชการแล้ว  นั้น </t>
  </si>
  <si>
    <t>ประจำปีงบประมาณ</t>
  </si>
  <si>
    <t>และรายงานสรุปผลการใช้จ่ายงบประมาณฯ ดังกล่าว รายละเอียด</t>
  </si>
  <si>
    <t>ปรากฎตามเอกสารที่แนบมาพร้อมนี้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</si>
  <si>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</si>
  <si>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</si>
  <si>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</si>
  <si>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</si>
  <si>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>เผยแพร่ข้อมูลผ่านทางเว็ปไซต์</t>
  </si>
  <si>
    <t>พ.ต.อ.</t>
  </si>
  <si>
    <t xml:space="preserve">  สภ.ห้วยกระเจา</t>
  </si>
  <si>
    <t>ตามแผนการใช้จ่ายงบประมาณของ สภ.ห้วยกระเจา ประจำปีงบประมาณ พ.ศ.256๙</t>
  </si>
  <si>
    <t xml:space="preserve">งานอำนวยการ  จึงขอรายงานผลการใช้จ่ายงบประมาณ ของ สภ.ห้วยกระเจา </t>
  </si>
  <si>
    <t>พ.ต.ท.</t>
  </si>
  <si>
    <t>(อุรุพงษ์ ดีพิจารณ์)</t>
  </si>
  <si>
    <t>แจ้งผลการเบิกจ่ายประจำปีงบประมาณ 256๙ ไตรมาสที่ 1</t>
  </si>
  <si>
    <t>สรุปผลการใช้จ่ายงบประมาณ สถานีตำรวจภูธรห้วยกระเจา</t>
  </si>
  <si>
    <t>ประมาณการงบประมาณ</t>
  </si>
  <si>
    <t>ผลการเบิกจ่ายจริง</t>
  </si>
  <si>
    <t>เป็นไปตามเป้าหมาย</t>
  </si>
  <si>
    <t>สมบัตร ค้ายาดี</t>
  </si>
  <si>
    <t>ผู้รายงาน</t>
  </si>
  <si>
    <t xml:space="preserve">   (สมบัตร ค้ายาดี)</t>
  </si>
  <si>
    <t>ผู้ตรวจรายงาน</t>
  </si>
  <si>
    <t>ประจำปีงบประมาณ พ.ศ. 2569 ไตรมาสที่ 1 (ตุลาคม - ธันวาคม 2568)</t>
  </si>
  <si>
    <t>ปัญหาอุปสรรค : ไม่มี</t>
  </si>
  <si>
    <t>แนวทางแก้ไข : ไม่มี</t>
  </si>
  <si>
    <t xml:space="preserve"> 1 ม.ค. 69</t>
  </si>
  <si>
    <t>ข้อมูล ณ วันที่ 1 มกราคม 2569</t>
  </si>
  <si>
    <t xml:space="preserve"> 1/ม.ค./69</t>
  </si>
  <si>
    <t>มกราคม</t>
  </si>
  <si>
    <t>(สมบัตร ค้ายาดี)</t>
  </si>
  <si>
    <t xml:space="preserve">พ.ศ.๒๕๖๙ ไตรมาสที่ 1 (ต.ค.68 - ธ.ค.68) </t>
  </si>
  <si>
    <t>๑ ม.ค. 6๙</t>
  </si>
  <si>
    <t>๐๐๒๒(กจ).๓(๑๖)</t>
  </si>
  <si>
    <t xml:space="preserve">รายงานผลการใช้จ่ายงบประมาณ ไตรมาศที่ 1 </t>
  </si>
  <si>
    <t>ประจำปีงบประมาณ พ.ศ. 2569 ไตรมาศที่ 1 (ตุลาคม 2568 - ธันวาคม 2568 )</t>
  </si>
  <si>
    <t>๐ ๓๔๕๔ ๐๖๙๙</t>
  </si>
  <si>
    <t>รายงานผลการใช้จ่ายงบประมาณของ สภ.ห้วยกระเจา ประจำปีงบประมาณ พ.ศ. ๒๕๖๙ ไตรมาสที่ ๑</t>
  </si>
  <si>
    <t>ข้อมูล ณ วันที่ 1 ม.ค. 69</t>
  </si>
  <si>
    <t>จับกุมคดีความผิดเกี่ยวกับทรัพย์ ชีวิต ร่างกาย และเพศ  29  คดี</t>
  </si>
  <si>
    <t>จับกุมและดำเนินคดียาเสพติด 37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</si>
</sst>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29"/>
      <color theme="1"/>
      <name val="TH Sarabun New"/>
      <family val="2"/>
    </font>
    <font>
      <b/>
      <sz val="20"/>
      <color theme="1"/>
      <name val="TH Sarabun New"/>
      <family val="2"/>
    </font>
    <font>
      <u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left" vertical="top"/>
    </xf>
    <xf numFmtId="2" fontId="1" fillId="0" borderId="0" xfId="0" applyNumberFormat="1" applyFont="1" applyAlignment="1">
      <alignment horizontal="left" vertical="top"/>
    </xf>
    <xf numFmtId="2" fontId="1" fillId="0" borderId="0" xfId="0" applyNumberFormat="1" applyFont="1" applyAlignment="1">
      <alignment vertical="top"/>
    </xf>
    <xf numFmtId="15" fontId="1" fillId="0" borderId="0" xfId="0" applyNumberFormat="1" applyFont="1" applyAlignment="1">
      <alignment horizontal="center" vertical="top"/>
    </xf>
    <xf numFmtId="0" fontId="4" fillId="0" borderId="0" xfId="2" applyFont="1"/>
    <xf numFmtId="0" fontId="5" fillId="0" borderId="14" xfId="2" applyFont="1" applyBorder="1" applyAlignment="1">
      <alignment horizontal="center" vertical="center"/>
    </xf>
    <xf numFmtId="43" fontId="4" fillId="0" borderId="14" xfId="3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0" xfId="2" applyFont="1" applyAlignment="1">
      <alignment horizontal="right"/>
    </xf>
    <xf numFmtId="0" fontId="4" fillId="0" borderId="0" xfId="2" applyFont="1" applyAlignment="1">
      <alignment horizontal="center"/>
    </xf>
    <xf numFmtId="15" fontId="4" fillId="0" borderId="0" xfId="2" applyNumberFormat="1" applyFont="1" applyAlignment="1">
      <alignment horizontal="center"/>
    </xf>
    <xf numFmtId="0" fontId="4" fillId="0" borderId="0" xfId="1" applyFont="1"/>
    <xf numFmtId="0" fontId="6" fillId="0" borderId="0" xfId="1" applyFont="1" applyAlignment="1">
      <alignment vertical="center"/>
    </xf>
    <xf numFmtId="0" fontId="7" fillId="0" borderId="0" xfId="1" applyFont="1"/>
    <xf numFmtId="0" fontId="4" fillId="0" borderId="12" xfId="1" applyFont="1" applyBorder="1" applyAlignment="1">
      <alignment horizontal="left"/>
    </xf>
    <xf numFmtId="0" fontId="4" fillId="0" borderId="12" xfId="1" applyFont="1" applyBorder="1"/>
    <xf numFmtId="0" fontId="4" fillId="0" borderId="13" xfId="1" applyFont="1" applyBorder="1"/>
    <xf numFmtId="0" fontId="4" fillId="0" borderId="12" xfId="1" quotePrefix="1" applyFont="1" applyBorder="1"/>
    <xf numFmtId="0" fontId="4" fillId="0" borderId="0" xfId="1" quotePrefix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4" fontId="4" fillId="0" borderId="0" xfId="1" applyNumberFormat="1" applyFont="1" applyAlignment="1">
      <alignment shrinkToFit="1"/>
    </xf>
    <xf numFmtId="0" fontId="4" fillId="0" borderId="0" xfId="1" applyFont="1" applyAlignment="1">
      <alignment shrinkToFit="1"/>
    </xf>
    <xf numFmtId="15" fontId="8" fillId="0" borderId="0" xfId="1" applyNumberFormat="1" applyFont="1"/>
    <xf numFmtId="15" fontId="4" fillId="0" borderId="0" xfId="1" quotePrefix="1" applyNumberFormat="1" applyFont="1"/>
    <xf numFmtId="0" fontId="4" fillId="0" borderId="0" xfId="1" quotePrefix="1" applyFont="1" applyAlignment="1">
      <alignment horizontal="right"/>
    </xf>
    <xf numFmtId="15" fontId="4" fillId="0" borderId="0" xfId="1" quotePrefix="1" applyNumberFormat="1" applyFont="1" applyAlignment="1">
      <alignment horizontal="center"/>
    </xf>
    <xf numFmtId="17" fontId="4" fillId="0" borderId="0" xfId="1" quotePrefix="1" applyNumberFormat="1" applyFont="1"/>
    <xf numFmtId="17" fontId="4" fillId="0" borderId="0" xfId="1" quotePrefix="1" applyNumberFormat="1" applyFont="1" applyAlignment="1">
      <alignment horizontal="left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left" vertical="top"/>
    </xf>
    <xf numFmtId="3" fontId="1" fillId="0" borderId="9" xfId="0" applyNumberFormat="1" applyFont="1" applyBorder="1" applyAlignment="1">
      <alignment horizontal="right" vertical="top"/>
    </xf>
    <xf numFmtId="0" fontId="1" fillId="0" borderId="9" xfId="0" applyFont="1" applyBorder="1" applyAlignment="1">
      <alignment horizontal="left" vertical="top" wrapText="1"/>
    </xf>
    <xf numFmtId="3" fontId="1" fillId="0" borderId="9" xfId="0" applyNumberFormat="1" applyFont="1" applyBorder="1" applyAlignment="1">
      <alignment horizontal="right" vertical="top" wrapText="1"/>
    </xf>
    <xf numFmtId="2" fontId="1" fillId="0" borderId="9" xfId="0" applyNumberFormat="1" applyFont="1" applyBorder="1" applyAlignment="1">
      <alignment horizontal="center" vertical="top"/>
    </xf>
    <xf numFmtId="3" fontId="1" fillId="0" borderId="9" xfId="0" applyNumberFormat="1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3" fontId="1" fillId="0" borderId="5" xfId="0" applyNumberFormat="1" applyFont="1" applyBorder="1" applyAlignment="1">
      <alignment horizontal="right" vertical="top" wrapText="1"/>
    </xf>
    <xf numFmtId="3" fontId="1" fillId="0" borderId="5" xfId="0" applyNumberFormat="1" applyFont="1" applyBorder="1" applyAlignment="1">
      <alignment horizontal="right" vertical="top"/>
    </xf>
    <xf numFmtId="2" fontId="1" fillId="0" borderId="5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2" fontId="1" fillId="0" borderId="0" xfId="0" applyNumberFormat="1" applyFont="1" applyAlignment="1">
      <alignment horizontal="center" vertical="top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/>
    </xf>
    <xf numFmtId="2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3" fontId="1" fillId="0" borderId="10" xfId="0" applyNumberFormat="1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/>
    </xf>
    <xf numFmtId="3" fontId="1" fillId="0" borderId="2" xfId="0" applyNumberFormat="1" applyFont="1" applyBorder="1" applyAlignment="1">
      <alignment horizontal="right" vertical="top"/>
    </xf>
    <xf numFmtId="4" fontId="1" fillId="0" borderId="2" xfId="0" applyNumberFormat="1" applyFont="1" applyBorder="1" applyAlignment="1">
      <alignment horizontal="right" vertical="top"/>
    </xf>
    <xf numFmtId="2" fontId="1" fillId="0" borderId="2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4" fillId="0" borderId="0" xfId="1" quotePrefix="1" applyFont="1" applyAlignment="1">
      <alignment horizontal="center"/>
    </xf>
    <xf numFmtId="0" fontId="4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4" fillId="0" borderId="12" xfId="1" applyFont="1" applyBorder="1" applyAlignment="1">
      <alignment horizontal="left"/>
    </xf>
    <xf numFmtId="59" fontId="4" fillId="0" borderId="13" xfId="1" applyNumberFormat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15" fontId="4" fillId="0" borderId="0" xfId="1" quotePrefix="1" applyNumberFormat="1" applyFont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</cellXfs>
  <cellStyles count="4">
    <cellStyle name="Comma 3" xfId="3" xr:uid="{C7296BD2-10EC-4EDB-AE86-A42A2EBB50DD}"/>
    <cellStyle name="Normal 3" xfId="1" xr:uid="{A2726705-7763-460F-9029-547C4550BB5B}"/>
    <cellStyle name="Normal 4" xfId="2" xr:uid="{D11AFB6B-7931-4D7B-ACC6-A546F248E547}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DF05B3-F570-45C0-91FE-FCEDA47EE0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EEC92-C02A-4C9F-A069-E294A2B23D4B}">
  <sheetPr>
    <tabColor rgb="FF00B050"/>
  </sheetPr>
  <dimension ref="A1:AR33"/>
  <sheetViews>
    <sheetView zoomScaleNormal="100" zoomScaleSheetLayoutView="145" zoomScalePageLayoutView="130" workbookViewId="0">
      <selection activeCell="G9" sqref="G9"/>
    </sheetView>
  </sheetViews>
  <sheetFormatPr defaultColWidth="9" defaultRowHeight="20.100000000000001" customHeight="1" x14ac:dyDescent="0.55000000000000004"/>
  <cols>
    <col min="1" max="34" width="2" style="15" customWidth="1"/>
    <col min="35" max="35" width="5" style="15" customWidth="1"/>
    <col min="36" max="37" width="2" style="15" customWidth="1"/>
    <col min="38" max="38" width="3.625" style="15" customWidth="1"/>
    <col min="39" max="39" width="0.125" style="15" customWidth="1"/>
    <col min="40" max="42" width="2" style="15" hidden="1" customWidth="1"/>
    <col min="43" max="43" width="9" style="15" hidden="1" customWidth="1"/>
    <col min="44" max="44" width="10.875" style="15" hidden="1" customWidth="1"/>
    <col min="45" max="16384" width="9" style="15"/>
  </cols>
  <sheetData>
    <row r="1" spans="1:38" ht="19.7" customHeight="1" x14ac:dyDescent="0.55000000000000004">
      <c r="O1" s="71" t="s">
        <v>44</v>
      </c>
      <c r="P1" s="71"/>
      <c r="Q1" s="71"/>
      <c r="R1" s="71"/>
      <c r="S1" s="71"/>
      <c r="T1" s="71"/>
      <c r="U1" s="71"/>
      <c r="V1" s="71"/>
      <c r="W1" s="71"/>
      <c r="X1" s="71"/>
      <c r="Y1" s="71"/>
    </row>
    <row r="2" spans="1:38" ht="19.7" customHeight="1" x14ac:dyDescent="0.55000000000000004">
      <c r="N2" s="16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38" ht="9" customHeight="1" x14ac:dyDescent="0.5500000000000000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38" ht="24.95" customHeight="1" x14ac:dyDescent="0.7">
      <c r="A4" s="17" t="s">
        <v>45</v>
      </c>
      <c r="G4" s="72" t="s">
        <v>61</v>
      </c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15" t="s">
        <v>46</v>
      </c>
      <c r="V4" s="19" t="s">
        <v>88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</row>
    <row r="5" spans="1:38" ht="24.95" customHeight="1" x14ac:dyDescent="0.7">
      <c r="A5" s="17" t="s">
        <v>0</v>
      </c>
      <c r="B5" s="19"/>
      <c r="C5" s="19" t="s">
        <v>85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7" t="s">
        <v>47</v>
      </c>
      <c r="U5" s="20"/>
      <c r="V5" s="73">
        <v>1</v>
      </c>
      <c r="W5" s="74"/>
      <c r="X5" s="74" t="s">
        <v>81</v>
      </c>
      <c r="Y5" s="74"/>
      <c r="Z5" s="74"/>
      <c r="AA5" s="74"/>
      <c r="AB5" s="74"/>
      <c r="AC5" s="73">
        <v>2569</v>
      </c>
      <c r="AD5" s="74"/>
      <c r="AE5" s="74"/>
      <c r="AF5" s="20"/>
      <c r="AG5" s="20"/>
      <c r="AH5" s="20"/>
      <c r="AI5" s="20"/>
      <c r="AJ5" s="20"/>
      <c r="AK5" s="20"/>
      <c r="AL5" s="20"/>
    </row>
    <row r="6" spans="1:38" ht="24.95" customHeight="1" x14ac:dyDescent="0.7">
      <c r="A6" s="17" t="s">
        <v>48</v>
      </c>
      <c r="C6" s="19"/>
      <c r="D6" s="18" t="s">
        <v>89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21"/>
      <c r="V6" s="19"/>
      <c r="W6" s="20"/>
      <c r="X6" s="20"/>
      <c r="Y6" s="20"/>
      <c r="Z6" s="20"/>
      <c r="AA6" s="20"/>
      <c r="AB6" s="20"/>
      <c r="AC6" s="20"/>
      <c r="AD6" s="20"/>
      <c r="AE6" s="19"/>
      <c r="AF6" s="19"/>
      <c r="AG6" s="19"/>
      <c r="AH6" s="19"/>
      <c r="AI6" s="19"/>
      <c r="AJ6" s="19"/>
      <c r="AK6" s="19"/>
      <c r="AL6" s="19"/>
    </row>
    <row r="7" spans="1:38" ht="28.5" customHeight="1" x14ac:dyDescent="0.55000000000000004">
      <c r="A7" s="15" t="s">
        <v>49</v>
      </c>
      <c r="D7" s="15" t="s">
        <v>12</v>
      </c>
    </row>
    <row r="8" spans="1:38" ht="8.25" customHeight="1" x14ac:dyDescent="0.55000000000000004">
      <c r="G8" s="22"/>
      <c r="W8" s="22"/>
      <c r="X8" s="22"/>
      <c r="Y8" s="22"/>
      <c r="Z8" s="22"/>
      <c r="AA8" s="22"/>
    </row>
    <row r="9" spans="1:38" ht="19.7" customHeight="1" x14ac:dyDescent="0.55000000000000004">
      <c r="G9" s="23" t="s">
        <v>62</v>
      </c>
      <c r="AL9" s="24" t="s">
        <v>50</v>
      </c>
    </row>
    <row r="10" spans="1:38" ht="19.7" customHeight="1" x14ac:dyDescent="0.55000000000000004">
      <c r="A10" s="15" t="s">
        <v>51</v>
      </c>
      <c r="G10" s="25"/>
      <c r="H10" s="25"/>
      <c r="I10" s="25"/>
      <c r="J10" s="25"/>
      <c r="K10" s="25"/>
      <c r="L10" s="25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</row>
    <row r="11" spans="1:38" ht="6" customHeight="1" x14ac:dyDescent="0.55000000000000004"/>
    <row r="12" spans="1:38" ht="19.7" customHeight="1" x14ac:dyDescent="0.55000000000000004">
      <c r="G12" s="15" t="s">
        <v>63</v>
      </c>
      <c r="AL12" s="24" t="s">
        <v>52</v>
      </c>
    </row>
    <row r="13" spans="1:38" ht="19.7" customHeight="1" x14ac:dyDescent="0.55000000000000004">
      <c r="A13" s="15" t="s">
        <v>83</v>
      </c>
      <c r="AL13" s="24" t="s">
        <v>53</v>
      </c>
    </row>
    <row r="14" spans="1:38" ht="19.7" customHeight="1" x14ac:dyDescent="0.55000000000000004">
      <c r="A14" s="15" t="s">
        <v>54</v>
      </c>
      <c r="H14" s="22"/>
      <c r="I14" s="23"/>
      <c r="J14" s="27"/>
      <c r="K14" s="27"/>
      <c r="L14" s="27"/>
      <c r="M14" s="27"/>
      <c r="N14" s="27"/>
      <c r="O14" s="27"/>
      <c r="P14" s="27"/>
      <c r="Q14" s="27"/>
      <c r="R14" s="27"/>
    </row>
    <row r="15" spans="1:38" ht="8.25" customHeight="1" x14ac:dyDescent="0.55000000000000004">
      <c r="G15" s="22"/>
      <c r="W15" s="22"/>
      <c r="X15" s="22"/>
      <c r="Y15" s="22"/>
      <c r="Z15" s="22"/>
      <c r="AA15" s="22"/>
    </row>
    <row r="16" spans="1:38" ht="19.7" customHeight="1" x14ac:dyDescent="0.55000000000000004">
      <c r="G16" s="15" t="s">
        <v>55</v>
      </c>
    </row>
    <row r="17" spans="1:38" ht="19.7" customHeight="1" x14ac:dyDescent="0.55000000000000004"/>
    <row r="18" spans="1:38" ht="19.7" customHeight="1" x14ac:dyDescent="0.55000000000000004"/>
    <row r="19" spans="1:38" ht="19.7" customHeight="1" x14ac:dyDescent="0.55000000000000004">
      <c r="G19" s="23"/>
      <c r="R19" s="28"/>
      <c r="T19" s="29" t="s">
        <v>64</v>
      </c>
      <c r="U19" s="75" t="s">
        <v>71</v>
      </c>
      <c r="V19" s="75"/>
      <c r="W19" s="75"/>
      <c r="X19" s="75"/>
      <c r="Y19" s="75"/>
      <c r="Z19" s="75"/>
      <c r="AA19" s="75"/>
      <c r="AB19" s="75"/>
      <c r="AL19" s="24"/>
    </row>
    <row r="20" spans="1:38" ht="19.7" customHeight="1" x14ac:dyDescent="0.55000000000000004">
      <c r="A20" s="31"/>
      <c r="B20" s="31"/>
      <c r="C20" s="31"/>
      <c r="D20" s="31"/>
      <c r="E20" s="31"/>
      <c r="F20" s="31"/>
      <c r="R20" s="28"/>
      <c r="S20" s="28"/>
      <c r="T20" s="28"/>
      <c r="U20" s="75" t="s">
        <v>82</v>
      </c>
      <c r="V20" s="75"/>
      <c r="W20" s="75"/>
      <c r="X20" s="75"/>
      <c r="Y20" s="75"/>
      <c r="Z20" s="75"/>
      <c r="AA20" s="75"/>
      <c r="AB20" s="75"/>
      <c r="AC20" s="28"/>
      <c r="AD20" s="28"/>
      <c r="AE20" s="28"/>
      <c r="AF20" s="28"/>
      <c r="AG20" s="28"/>
      <c r="AH20" s="28"/>
      <c r="AI20" s="28"/>
      <c r="AJ20" s="28"/>
      <c r="AK20" s="28"/>
      <c r="AL20" s="28"/>
    </row>
    <row r="21" spans="1:38" ht="19.7" customHeight="1" x14ac:dyDescent="0.55000000000000004">
      <c r="A21" s="32"/>
      <c r="B21" s="32"/>
      <c r="C21" s="32"/>
      <c r="D21" s="32"/>
      <c r="E21" s="32"/>
      <c r="F21" s="32"/>
      <c r="G21" s="23"/>
      <c r="Q21" s="30"/>
      <c r="S21" s="28"/>
      <c r="T21" s="28"/>
      <c r="U21" s="75" t="s">
        <v>32</v>
      </c>
      <c r="V21" s="75"/>
      <c r="W21" s="75"/>
      <c r="X21" s="75"/>
      <c r="Y21" s="75"/>
      <c r="Z21" s="75"/>
      <c r="AA21" s="75"/>
      <c r="AB21" s="75"/>
      <c r="AC21" s="28"/>
      <c r="AD21" s="28"/>
      <c r="AE21" s="28"/>
      <c r="AF21" s="28"/>
      <c r="AG21" s="28"/>
      <c r="AH21" s="30"/>
      <c r="AI21" s="30"/>
      <c r="AJ21" s="30"/>
      <c r="AK21" s="30"/>
    </row>
    <row r="24" spans="1:38" ht="20.100000000000001" customHeight="1" x14ac:dyDescent="0.55000000000000004">
      <c r="J24" s="22" t="s">
        <v>56</v>
      </c>
      <c r="K24" s="15" t="s">
        <v>57</v>
      </c>
    </row>
    <row r="25" spans="1:38" ht="20.100000000000001" customHeight="1" x14ac:dyDescent="0.55000000000000004">
      <c r="J25" s="22" t="s">
        <v>56</v>
      </c>
      <c r="K25" s="15" t="s">
        <v>66</v>
      </c>
    </row>
    <row r="26" spans="1:38" ht="20.100000000000001" customHeight="1" x14ac:dyDescent="0.55000000000000004">
      <c r="J26" s="22"/>
      <c r="K26" s="15" t="s">
        <v>58</v>
      </c>
    </row>
    <row r="27" spans="1:38" ht="20.100000000000001" customHeight="1" x14ac:dyDescent="0.55000000000000004">
      <c r="J27" s="22" t="s">
        <v>56</v>
      </c>
      <c r="K27" s="15" t="s">
        <v>59</v>
      </c>
    </row>
    <row r="30" spans="1:38" ht="20.100000000000001" customHeight="1" x14ac:dyDescent="0.55000000000000004">
      <c r="R30" s="28"/>
      <c r="T30" s="29" t="s">
        <v>60</v>
      </c>
      <c r="U30" s="75" t="s">
        <v>43</v>
      </c>
      <c r="V30" s="75"/>
      <c r="W30" s="75"/>
      <c r="X30" s="75"/>
      <c r="Y30" s="75"/>
      <c r="Z30" s="75"/>
      <c r="AA30" s="75"/>
      <c r="AB30" s="75"/>
      <c r="AC30" s="75"/>
    </row>
    <row r="31" spans="1:38" ht="20.100000000000001" customHeight="1" x14ac:dyDescent="0.55000000000000004">
      <c r="R31" s="28"/>
      <c r="S31" s="28"/>
      <c r="T31" s="28"/>
      <c r="U31" s="75" t="s">
        <v>65</v>
      </c>
      <c r="V31" s="75"/>
      <c r="W31" s="75"/>
      <c r="X31" s="75"/>
      <c r="Y31" s="75"/>
      <c r="Z31" s="75"/>
      <c r="AA31" s="75"/>
      <c r="AB31" s="75"/>
      <c r="AC31" s="75"/>
    </row>
    <row r="32" spans="1:38" ht="20.100000000000001" customHeight="1" x14ac:dyDescent="0.55000000000000004">
      <c r="S32" s="28"/>
      <c r="T32" s="28"/>
      <c r="U32" s="75" t="s">
        <v>12</v>
      </c>
      <c r="V32" s="75"/>
      <c r="W32" s="75"/>
      <c r="X32" s="75"/>
      <c r="Y32" s="75"/>
      <c r="Z32" s="75"/>
      <c r="AA32" s="75"/>
      <c r="AB32" s="75"/>
      <c r="AC32" s="75"/>
    </row>
    <row r="33" spans="21:29" ht="20.100000000000001" customHeight="1" x14ac:dyDescent="0.55000000000000004">
      <c r="U33" s="69" t="s">
        <v>84</v>
      </c>
      <c r="V33" s="70"/>
      <c r="W33" s="70"/>
      <c r="X33" s="70"/>
      <c r="Y33" s="70"/>
      <c r="Z33" s="70"/>
      <c r="AA33" s="70"/>
      <c r="AB33" s="70"/>
      <c r="AC33" s="70"/>
    </row>
  </sheetData>
  <mergeCells count="12">
    <mergeCell ref="U33:AC33"/>
    <mergeCell ref="O1:Y3"/>
    <mergeCell ref="G4:R4"/>
    <mergeCell ref="V5:W5"/>
    <mergeCell ref="X5:AB5"/>
    <mergeCell ref="AC5:AE5"/>
    <mergeCell ref="U19:AB19"/>
    <mergeCell ref="U20:AB20"/>
    <mergeCell ref="U21:AB21"/>
    <mergeCell ref="U30:AC30"/>
    <mergeCell ref="U31:AC31"/>
    <mergeCell ref="U32:AC32"/>
  </mergeCells>
  <pageMargins left="0.7" right="0.7" top="0.75" bottom="0.75" header="0.3" footer="0.3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view="pageBreakPreview" topLeftCell="A3" zoomScale="120" zoomScaleNormal="120" zoomScaleSheetLayoutView="120" workbookViewId="0">
      <selection activeCell="G14" sqref="G14"/>
    </sheetView>
  </sheetViews>
  <sheetFormatPr defaultColWidth="8.625" defaultRowHeight="21.75" x14ac:dyDescent="0.2"/>
  <cols>
    <col min="1" max="1" width="6.875" style="2" customWidth="1"/>
    <col min="2" max="2" width="53.875" style="1" bestFit="1" customWidth="1"/>
    <col min="3" max="3" width="22.5" style="1" bestFit="1" customWidth="1"/>
    <col min="4" max="4" width="14.125" style="1" customWidth="1"/>
    <col min="5" max="5" width="11.625" style="3" customWidth="1"/>
    <col min="6" max="6" width="13.125" style="6" customWidth="1"/>
    <col min="7" max="7" width="21.75" style="2" bestFit="1" customWidth="1"/>
    <col min="8" max="16384" width="8.625" style="1"/>
  </cols>
  <sheetData>
    <row r="1" spans="1:7" x14ac:dyDescent="0.2">
      <c r="A1" s="67" t="s">
        <v>86</v>
      </c>
      <c r="B1" s="67"/>
      <c r="C1" s="67"/>
      <c r="D1" s="67"/>
      <c r="E1" s="67"/>
      <c r="F1" s="67"/>
      <c r="G1" s="1"/>
    </row>
    <row r="2" spans="1:7" x14ac:dyDescent="0.2">
      <c r="A2" s="67" t="s">
        <v>29</v>
      </c>
      <c r="B2" s="67"/>
      <c r="C2" s="67"/>
      <c r="D2" s="67"/>
      <c r="E2" s="67"/>
      <c r="F2" s="67"/>
      <c r="G2" s="1"/>
    </row>
    <row r="3" spans="1:7" ht="22.5" thickBot="1" x14ac:dyDescent="0.25">
      <c r="A3" s="68" t="s">
        <v>87</v>
      </c>
      <c r="B3" s="68"/>
      <c r="C3" s="68"/>
      <c r="D3" s="68"/>
      <c r="E3" s="68"/>
      <c r="F3" s="68"/>
      <c r="G3" s="1" t="s">
        <v>90</v>
      </c>
    </row>
    <row r="4" spans="1:7" ht="22.5" thickBot="1" x14ac:dyDescent="0.25">
      <c r="A4" s="47" t="s">
        <v>0</v>
      </c>
      <c r="B4" s="48" t="s">
        <v>7</v>
      </c>
      <c r="C4" s="48" t="s">
        <v>2</v>
      </c>
      <c r="D4" s="48" t="s">
        <v>3</v>
      </c>
      <c r="E4" s="49" t="s">
        <v>4</v>
      </c>
      <c r="F4" s="50" t="s">
        <v>5</v>
      </c>
      <c r="G4" s="51" t="s">
        <v>6</v>
      </c>
    </row>
    <row r="5" spans="1:7" ht="43.5" x14ac:dyDescent="0.2">
      <c r="A5" s="52">
        <v>1</v>
      </c>
      <c r="B5" s="53" t="s">
        <v>14</v>
      </c>
      <c r="C5" s="53" t="s">
        <v>91</v>
      </c>
      <c r="D5" s="54">
        <f>D8+D9+D10+D11+D12+D13+D14+D15</f>
        <v>610925</v>
      </c>
      <c r="E5" s="54">
        <f>E8+E9+E10+E11+E12+E13+E14+E15</f>
        <v>510488.72</v>
      </c>
      <c r="F5" s="55">
        <f>E5*100/D5</f>
        <v>83.55996562589516</v>
      </c>
      <c r="G5" s="56" t="s">
        <v>34</v>
      </c>
    </row>
    <row r="6" spans="1:7" x14ac:dyDescent="0.2">
      <c r="A6" s="33"/>
      <c r="B6" s="34" t="s">
        <v>15</v>
      </c>
      <c r="C6" s="34"/>
      <c r="D6" s="35"/>
      <c r="E6" s="35"/>
      <c r="F6" s="38"/>
      <c r="G6" s="57"/>
    </row>
    <row r="7" spans="1:7" x14ac:dyDescent="0.2">
      <c r="A7" s="33"/>
      <c r="B7" s="34" t="s">
        <v>16</v>
      </c>
      <c r="C7" s="34"/>
      <c r="D7" s="35"/>
      <c r="E7" s="35"/>
      <c r="F7" s="38"/>
      <c r="G7" s="57"/>
    </row>
    <row r="8" spans="1:7" x14ac:dyDescent="0.2">
      <c r="A8" s="33"/>
      <c r="B8" s="36" t="s">
        <v>17</v>
      </c>
      <c r="C8" s="36"/>
      <c r="D8" s="37">
        <v>241800</v>
      </c>
      <c r="E8" s="35">
        <v>184020</v>
      </c>
      <c r="F8" s="38">
        <f>E8*100/D8</f>
        <v>76.104218362282879</v>
      </c>
      <c r="G8" s="58"/>
    </row>
    <row r="9" spans="1:7" x14ac:dyDescent="0.2">
      <c r="A9" s="33"/>
      <c r="B9" s="36" t="s">
        <v>18</v>
      </c>
      <c r="C9" s="36"/>
      <c r="D9" s="37">
        <v>12500</v>
      </c>
      <c r="E9" s="35">
        <v>5968.72</v>
      </c>
      <c r="F9" s="38">
        <f t="shared" ref="F9:F20" si="0">E9*100/D9</f>
        <v>47.749760000000002</v>
      </c>
      <c r="G9" s="58"/>
    </row>
    <row r="10" spans="1:7" ht="65.25" x14ac:dyDescent="0.2">
      <c r="A10" s="33"/>
      <c r="B10" s="36" t="s">
        <v>30</v>
      </c>
      <c r="C10" s="36"/>
      <c r="D10" s="37">
        <v>9050</v>
      </c>
      <c r="E10" s="35">
        <v>1500</v>
      </c>
      <c r="F10" s="38">
        <f t="shared" si="0"/>
        <v>16.574585635359117</v>
      </c>
      <c r="G10" s="57"/>
    </row>
    <row r="11" spans="1:7" x14ac:dyDescent="0.2">
      <c r="A11" s="33"/>
      <c r="B11" s="36" t="s">
        <v>19</v>
      </c>
      <c r="C11" s="39"/>
      <c r="D11" s="37">
        <v>19225</v>
      </c>
      <c r="E11" s="35">
        <v>0</v>
      </c>
      <c r="F11" s="38">
        <f t="shared" si="0"/>
        <v>0</v>
      </c>
      <c r="G11" s="57"/>
    </row>
    <row r="12" spans="1:7" x14ac:dyDescent="0.2">
      <c r="A12" s="33"/>
      <c r="B12" s="36" t="s">
        <v>20</v>
      </c>
      <c r="C12" s="36"/>
      <c r="D12" s="37">
        <v>6000</v>
      </c>
      <c r="E12" s="35">
        <v>0</v>
      </c>
      <c r="F12" s="38">
        <f t="shared" si="0"/>
        <v>0</v>
      </c>
      <c r="G12" s="57"/>
    </row>
    <row r="13" spans="1:7" ht="21.75" customHeight="1" x14ac:dyDescent="0.2">
      <c r="A13" s="33"/>
      <c r="B13" s="36" t="s">
        <v>21</v>
      </c>
      <c r="C13" s="36"/>
      <c r="D13" s="37">
        <v>303350</v>
      </c>
      <c r="E13" s="35">
        <v>300000</v>
      </c>
      <c r="F13" s="38">
        <f t="shared" si="0"/>
        <v>98.895665073347615</v>
      </c>
      <c r="G13" s="57"/>
    </row>
    <row r="14" spans="1:7" ht="42.75" customHeight="1" x14ac:dyDescent="0.2">
      <c r="A14" s="33"/>
      <c r="B14" s="36" t="s">
        <v>35</v>
      </c>
      <c r="C14" s="36"/>
      <c r="D14" s="37">
        <v>19000</v>
      </c>
      <c r="E14" s="35">
        <v>19000</v>
      </c>
      <c r="F14" s="38">
        <f t="shared" si="0"/>
        <v>100</v>
      </c>
      <c r="G14" s="57"/>
    </row>
    <row r="15" spans="1:7" ht="44.25" thickBot="1" x14ac:dyDescent="0.25">
      <c r="A15" s="40"/>
      <c r="B15" s="41" t="s">
        <v>33</v>
      </c>
      <c r="C15" s="41"/>
      <c r="D15" s="42"/>
      <c r="E15" s="43"/>
      <c r="F15" s="44"/>
      <c r="G15" s="59"/>
    </row>
    <row r="16" spans="1:7" ht="43.5" x14ac:dyDescent="0.2">
      <c r="A16" s="52">
        <v>2</v>
      </c>
      <c r="B16" s="60" t="s">
        <v>22</v>
      </c>
      <c r="C16" s="53" t="s">
        <v>92</v>
      </c>
      <c r="D16" s="54">
        <f>D18+D19</f>
        <v>20350</v>
      </c>
      <c r="E16" s="54">
        <f>E18+E19</f>
        <v>19400</v>
      </c>
      <c r="F16" s="55">
        <f t="shared" si="0"/>
        <v>95.331695331695329</v>
      </c>
      <c r="G16" s="56" t="s">
        <v>34</v>
      </c>
    </row>
    <row r="17" spans="1:7" x14ac:dyDescent="0.2">
      <c r="A17" s="33"/>
      <c r="B17" s="36" t="s">
        <v>23</v>
      </c>
      <c r="C17" s="34"/>
      <c r="D17" s="35"/>
      <c r="E17" s="35"/>
      <c r="F17" s="38"/>
      <c r="G17" s="57"/>
    </row>
    <row r="18" spans="1:7" x14ac:dyDescent="0.2">
      <c r="A18" s="33"/>
      <c r="B18" s="36" t="s">
        <v>31</v>
      </c>
      <c r="C18" s="36"/>
      <c r="D18" s="37">
        <v>10350</v>
      </c>
      <c r="E18" s="35">
        <v>9400</v>
      </c>
      <c r="F18" s="38">
        <f t="shared" si="0"/>
        <v>90.821256038647348</v>
      </c>
      <c r="G18" s="57"/>
    </row>
    <row r="19" spans="1:7" ht="22.5" thickBot="1" x14ac:dyDescent="0.25">
      <c r="A19" s="40"/>
      <c r="B19" s="41" t="s">
        <v>28</v>
      </c>
      <c r="C19" s="41"/>
      <c r="D19" s="42">
        <v>10000</v>
      </c>
      <c r="E19" s="43">
        <v>10000</v>
      </c>
      <c r="F19" s="44">
        <f t="shared" si="0"/>
        <v>100</v>
      </c>
      <c r="G19" s="59"/>
    </row>
    <row r="20" spans="1:7" ht="43.5" x14ac:dyDescent="0.2">
      <c r="A20" s="52">
        <v>3</v>
      </c>
      <c r="B20" s="60" t="s">
        <v>24</v>
      </c>
      <c r="C20" s="53" t="s">
        <v>38</v>
      </c>
      <c r="D20" s="54">
        <f>D22+D23+D24</f>
        <v>38640</v>
      </c>
      <c r="E20" s="54">
        <f>E22+E23+E24</f>
        <v>0</v>
      </c>
      <c r="F20" s="55">
        <f t="shared" si="0"/>
        <v>0</v>
      </c>
      <c r="G20" s="56" t="s">
        <v>34</v>
      </c>
    </row>
    <row r="21" spans="1:7" x14ac:dyDescent="0.2">
      <c r="A21" s="33"/>
      <c r="B21" s="34" t="s">
        <v>25</v>
      </c>
      <c r="C21" s="34"/>
      <c r="D21" s="35"/>
      <c r="E21" s="35"/>
      <c r="F21" s="38"/>
      <c r="G21" s="57"/>
    </row>
    <row r="22" spans="1:7" x14ac:dyDescent="0.2">
      <c r="A22" s="33"/>
      <c r="B22" s="36" t="s">
        <v>26</v>
      </c>
      <c r="C22" s="36"/>
      <c r="D22" s="37">
        <v>1140</v>
      </c>
      <c r="E22" s="35">
        <v>0</v>
      </c>
      <c r="F22" s="38">
        <f t="shared" ref="F22:F24" si="1">E22*100/D22</f>
        <v>0</v>
      </c>
      <c r="G22" s="57"/>
    </row>
    <row r="23" spans="1:7" ht="43.5" x14ac:dyDescent="0.2">
      <c r="A23" s="33"/>
      <c r="B23" s="36" t="s">
        <v>36</v>
      </c>
      <c r="C23" s="36"/>
      <c r="D23" s="37">
        <v>0</v>
      </c>
      <c r="E23" s="35">
        <v>0</v>
      </c>
      <c r="F23" s="38"/>
      <c r="G23" s="57"/>
    </row>
    <row r="24" spans="1:7" ht="44.25" thickBot="1" x14ac:dyDescent="0.25">
      <c r="A24" s="40"/>
      <c r="B24" s="41" t="s">
        <v>37</v>
      </c>
      <c r="C24" s="41"/>
      <c r="D24" s="42">
        <v>37500</v>
      </c>
      <c r="E24" s="43">
        <v>0</v>
      </c>
      <c r="F24" s="44">
        <f t="shared" si="1"/>
        <v>0</v>
      </c>
      <c r="G24" s="59"/>
    </row>
    <row r="25" spans="1:7" ht="43.5" x14ac:dyDescent="0.2">
      <c r="A25" s="52">
        <v>4</v>
      </c>
      <c r="B25" s="60" t="s">
        <v>27</v>
      </c>
      <c r="C25" s="53" t="s">
        <v>41</v>
      </c>
      <c r="D25" s="54">
        <f>D27</f>
        <v>20700</v>
      </c>
      <c r="E25" s="54">
        <f>E27</f>
        <v>20700</v>
      </c>
      <c r="F25" s="55">
        <f t="shared" ref="F25" si="2">E25*100/D25</f>
        <v>100</v>
      </c>
      <c r="G25" s="56" t="s">
        <v>34</v>
      </c>
    </row>
    <row r="26" spans="1:7" x14ac:dyDescent="0.2">
      <c r="A26" s="33"/>
      <c r="B26" s="36" t="s">
        <v>39</v>
      </c>
      <c r="C26" s="34"/>
      <c r="D26" s="35"/>
      <c r="E26" s="35"/>
      <c r="F26" s="38"/>
      <c r="G26" s="57"/>
    </row>
    <row r="27" spans="1:7" ht="44.25" thickBot="1" x14ac:dyDescent="0.25">
      <c r="A27" s="40"/>
      <c r="B27" s="41" t="s">
        <v>40</v>
      </c>
      <c r="C27" s="45"/>
      <c r="D27" s="43">
        <v>20700</v>
      </c>
      <c r="E27" s="43">
        <v>20700</v>
      </c>
      <c r="F27" s="44">
        <f t="shared" ref="F27:F28" si="3">E27*100/D27</f>
        <v>100</v>
      </c>
      <c r="G27" s="59"/>
    </row>
    <row r="28" spans="1:7" x14ac:dyDescent="0.2">
      <c r="A28" s="61"/>
      <c r="B28" s="62" t="s">
        <v>1</v>
      </c>
      <c r="C28" s="63"/>
      <c r="D28" s="64">
        <f>D5+D16+D20+D25</f>
        <v>690615</v>
      </c>
      <c r="E28" s="65">
        <f>E5+E16+E20+E25</f>
        <v>550588.72</v>
      </c>
      <c r="F28" s="66">
        <f t="shared" si="3"/>
        <v>79.724407955228315</v>
      </c>
      <c r="G28" s="61"/>
    </row>
    <row r="29" spans="1:7" x14ac:dyDescent="0.2">
      <c r="C29" s="2" t="s">
        <v>8</v>
      </c>
      <c r="F29" s="46" t="s">
        <v>9</v>
      </c>
    </row>
    <row r="31" spans="1:7" x14ac:dyDescent="0.2">
      <c r="C31" s="4" t="s">
        <v>42</v>
      </c>
      <c r="E31" s="3" t="s">
        <v>13</v>
      </c>
      <c r="F31" s="5" t="s">
        <v>43</v>
      </c>
    </row>
    <row r="32" spans="1:7" x14ac:dyDescent="0.2">
      <c r="C32" s="2" t="s">
        <v>10</v>
      </c>
      <c r="F32" s="6" t="s">
        <v>11</v>
      </c>
    </row>
    <row r="33" spans="3:6" x14ac:dyDescent="0.2">
      <c r="C33" s="2" t="s">
        <v>32</v>
      </c>
      <c r="F33" s="6" t="s">
        <v>12</v>
      </c>
    </row>
    <row r="34" spans="3:6" x14ac:dyDescent="0.2">
      <c r="C34" s="7" t="s">
        <v>80</v>
      </c>
      <c r="F34" s="7" t="s">
        <v>80</v>
      </c>
    </row>
  </sheetData>
  <mergeCells count="3">
    <mergeCell ref="A1:F1"/>
    <mergeCell ref="A2:F2"/>
    <mergeCell ref="A3:F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0" orientation="landscape" r:id="rId1"/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B6196-9961-4D41-A638-CCB43BFE4D59}">
  <dimension ref="A1:D20"/>
  <sheetViews>
    <sheetView workbookViewId="0">
      <selection activeCell="A6" sqref="A6"/>
    </sheetView>
  </sheetViews>
  <sheetFormatPr defaultColWidth="8.625" defaultRowHeight="24" x14ac:dyDescent="0.55000000000000004"/>
  <cols>
    <col min="1" max="1" width="24.125" style="8" customWidth="1"/>
    <col min="2" max="2" width="19.625" style="8" customWidth="1"/>
    <col min="3" max="3" width="19.75" style="8" bestFit="1" customWidth="1"/>
    <col min="4" max="4" width="22.75" style="8" bestFit="1" customWidth="1"/>
    <col min="5" max="16384" width="8.625" style="8"/>
  </cols>
  <sheetData>
    <row r="1" spans="1:4" ht="27" x14ac:dyDescent="0.6">
      <c r="A1" s="77" t="s">
        <v>67</v>
      </c>
      <c r="B1" s="77"/>
      <c r="C1" s="77"/>
      <c r="D1" s="77"/>
    </row>
    <row r="2" spans="1:4" ht="27" x14ac:dyDescent="0.6">
      <c r="A2" s="77" t="s">
        <v>75</v>
      </c>
      <c r="B2" s="77"/>
      <c r="C2" s="77"/>
      <c r="D2" s="77"/>
    </row>
    <row r="3" spans="1:4" ht="27" x14ac:dyDescent="0.6">
      <c r="A3" s="77" t="s">
        <v>79</v>
      </c>
      <c r="B3" s="77"/>
      <c r="C3" s="77"/>
      <c r="D3" s="77"/>
    </row>
    <row r="5" spans="1:4" x14ac:dyDescent="0.55000000000000004">
      <c r="A5" s="9" t="s">
        <v>68</v>
      </c>
      <c r="B5" s="9" t="s">
        <v>69</v>
      </c>
      <c r="C5" s="9" t="s">
        <v>5</v>
      </c>
      <c r="D5" s="9" t="s">
        <v>2</v>
      </c>
    </row>
    <row r="6" spans="1:4" x14ac:dyDescent="0.55000000000000004">
      <c r="A6" s="10">
        <v>690615</v>
      </c>
      <c r="B6" s="10">
        <v>550588.72</v>
      </c>
      <c r="C6" s="10">
        <v>79.72</v>
      </c>
      <c r="D6" s="11" t="s">
        <v>70</v>
      </c>
    </row>
    <row r="8" spans="1:4" x14ac:dyDescent="0.55000000000000004">
      <c r="A8" s="8" t="s">
        <v>76</v>
      </c>
    </row>
    <row r="9" spans="1:4" x14ac:dyDescent="0.55000000000000004">
      <c r="A9" s="8" t="s">
        <v>77</v>
      </c>
    </row>
    <row r="11" spans="1:4" x14ac:dyDescent="0.55000000000000004">
      <c r="B11" s="12" t="s">
        <v>64</v>
      </c>
      <c r="C11" s="13" t="s">
        <v>71</v>
      </c>
      <c r="D11" s="8" t="s">
        <v>72</v>
      </c>
    </row>
    <row r="12" spans="1:4" x14ac:dyDescent="0.55000000000000004">
      <c r="C12" s="8" t="s">
        <v>73</v>
      </c>
    </row>
    <row r="13" spans="1:4" x14ac:dyDescent="0.55000000000000004">
      <c r="B13" s="76" t="s">
        <v>32</v>
      </c>
      <c r="C13" s="76"/>
      <c r="D13" s="76"/>
    </row>
    <row r="14" spans="1:4" x14ac:dyDescent="0.55000000000000004">
      <c r="B14" s="13"/>
      <c r="C14" s="14" t="s">
        <v>78</v>
      </c>
      <c r="D14" s="13"/>
    </row>
    <row r="16" spans="1:4" x14ac:dyDescent="0.55000000000000004">
      <c r="B16" s="12" t="s">
        <v>60</v>
      </c>
      <c r="C16" s="13" t="s">
        <v>43</v>
      </c>
      <c r="D16" s="8" t="s">
        <v>74</v>
      </c>
    </row>
    <row r="17" spans="2:4" x14ac:dyDescent="0.55000000000000004">
      <c r="B17" s="76" t="s">
        <v>65</v>
      </c>
      <c r="C17" s="76"/>
      <c r="D17" s="76"/>
    </row>
    <row r="18" spans="2:4" x14ac:dyDescent="0.55000000000000004">
      <c r="B18" s="76" t="s">
        <v>12</v>
      </c>
      <c r="C18" s="76"/>
      <c r="D18" s="76"/>
    </row>
    <row r="19" spans="2:4" x14ac:dyDescent="0.55000000000000004">
      <c r="C19" s="14" t="s">
        <v>78</v>
      </c>
    </row>
    <row r="20" spans="2:4" x14ac:dyDescent="0.55000000000000004">
      <c r="C20" s="14"/>
    </row>
  </sheetData>
  <mergeCells count="6">
    <mergeCell ref="B18:D18"/>
    <mergeCell ref="A1:D1"/>
    <mergeCell ref="A2:D2"/>
    <mergeCell ref="A3:D3"/>
    <mergeCell ref="B13:D13"/>
    <mergeCell ref="B17:D17"/>
  </mergeCells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บันทึก</vt:lpstr>
      <vt:lpstr>รายงาน</vt:lpstr>
      <vt:lpstr>สรุป</vt:lpstr>
      <vt:lpstr>รายงาน!Print_Titles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Lemel</cp:lastModifiedBy>
  <cp:lastPrinted>2026-06-11T05:37:27Z</cp:lastPrinted>
  <dcterms:created xsi:type="dcterms:W3CDTF">2024-01-10T07:59:11Z</dcterms:created>
  <dcterms:modified xsi:type="dcterms:W3CDTF">2026-06-15T11:32:54Z</dcterms:modified>
</cp:coreProperties>
</file>